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<sst xmlns="http://schemas.openxmlformats.org/spreadsheetml/2006/main" count="121" uniqueCount="72">
  <si>
    <t>ед.изм.</t>
  </si>
  <si>
    <t>кол-во</t>
  </si>
  <si>
    <t>Статьи затрат</t>
  </si>
  <si>
    <t>Цена, руб.</t>
  </si>
  <si>
    <t>Ст-ть , руб.</t>
  </si>
  <si>
    <t>Разработка креативной концепции рекламной кампании</t>
  </si>
  <si>
    <t>Разработка сценарного плана</t>
  </si>
  <si>
    <t>Разработка дизайн-проекта рекламно-информационных материалов:</t>
  </si>
  <si>
    <t>№ п.п.</t>
  </si>
  <si>
    <t>1.</t>
  </si>
  <si>
    <t>2.</t>
  </si>
  <si>
    <t>3.</t>
  </si>
  <si>
    <t>3.1.</t>
  </si>
  <si>
    <t>3.2.</t>
  </si>
  <si>
    <t>покадровая верстка</t>
  </si>
  <si>
    <t>4.</t>
  </si>
  <si>
    <t>Видеосъемка</t>
  </si>
  <si>
    <t>5.</t>
  </si>
  <si>
    <t>Производство анимации и эффектов</t>
  </si>
  <si>
    <t>6.</t>
  </si>
  <si>
    <t>Написание текстов</t>
  </si>
  <si>
    <t>7.</t>
  </si>
  <si>
    <t>Озвучание:</t>
  </si>
  <si>
    <t>7.1.</t>
  </si>
  <si>
    <t>звукорежиссер</t>
  </si>
  <si>
    <t>7.2.</t>
  </si>
  <si>
    <t>диктор</t>
  </si>
  <si>
    <t>7.3.</t>
  </si>
  <si>
    <t>приобретение видео и аудио материалов</t>
  </si>
  <si>
    <t>Монтаж</t>
  </si>
  <si>
    <t>8.</t>
  </si>
  <si>
    <t>9.</t>
  </si>
  <si>
    <t>Арт-директор</t>
  </si>
  <si>
    <t>шт.</t>
  </si>
  <si>
    <t>час</t>
  </si>
  <si>
    <t>дн.</t>
  </si>
  <si>
    <t>сек.</t>
  </si>
  <si>
    <t>чел.</t>
  </si>
  <si>
    <t>ИТОГО</t>
  </si>
  <si>
    <t>НДС 18%</t>
  </si>
  <si>
    <t>ВСЕГО, в т.ч. НДС 18%</t>
  </si>
  <si>
    <t xml:space="preserve">Затраты на разработку рекламно-информационных материалов </t>
  </si>
  <si>
    <t xml:space="preserve">Расчет начальной (максимальной) цены контракта на оказание услуг </t>
  </si>
  <si>
    <t>УТВЕРЖДАЮ:</t>
  </si>
  <si>
    <t xml:space="preserve">Председатель Комитета </t>
  </si>
  <si>
    <t>по туризму города Москвы</t>
  </si>
  <si>
    <t>_____________С.П.Шпилько</t>
  </si>
  <si>
    <t>____________________2011 г.</t>
  </si>
  <si>
    <t>сентябрь</t>
  </si>
  <si>
    <t>пон-пятн</t>
  </si>
  <si>
    <t>сб-вск</t>
  </si>
  <si>
    <t>время</t>
  </si>
  <si>
    <t>7:30-7:45</t>
  </si>
  <si>
    <t>12:30-12:45</t>
  </si>
  <si>
    <t>16:30-16:45</t>
  </si>
  <si>
    <t>кол-во выходов</t>
  </si>
  <si>
    <t>8:30-9:00</t>
  </si>
  <si>
    <t>15:30-16:00</t>
  </si>
  <si>
    <t>Ст-ть, руб.</t>
  </si>
  <si>
    <t>Итого, руб.</t>
  </si>
  <si>
    <t>9:30-9:45</t>
  </si>
  <si>
    <t>14:30-14:45</t>
  </si>
  <si>
    <t>19:30-19:45</t>
  </si>
  <si>
    <t>20:30-21:00</t>
  </si>
  <si>
    <t>октябрь</t>
  </si>
  <si>
    <t>Затраты на размещение рекламно-информационных материалов в эфире международного телеканала преимущественного вещания в Европе (на 4 мес. 2011 г.)</t>
  </si>
  <si>
    <t>ноябрь</t>
  </si>
  <si>
    <t>декабрь</t>
  </si>
  <si>
    <t>расбота с исходными материалами</t>
  </si>
  <si>
    <t xml:space="preserve">по организации рекламно-информационной кампании Москвы  </t>
  </si>
  <si>
    <t>на международном телеканале</t>
  </si>
  <si>
    <t>ВСЕГО за организацию рекламно-информационной кампании Москвы на международном телеканале,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</si>
</sst>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1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1" fillId="0" borderId="5" xfId="0" applyFont="1" applyBorder="1" applyAlignment="1">
      <alignment horizontal="justify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NumberFormat="1" applyFont="1" applyBorder="1" applyAlignment="1">
      <alignment horizontal="justify"/>
    </xf>
    <xf numFmtId="1" fontId="1" fillId="0" borderId="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justify"/>
    </xf>
    <xf numFmtId="1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workbookViewId="0" topLeftCell="A16">
      <selection activeCell="F32" sqref="F32"/>
    </sheetView>
  </sheetViews>
  <sheetFormatPr defaultColWidth="9.00390625" defaultRowHeight="12.75"/>
  <cols>
    <col min="1" max="1" width="6.75390625" style="2" customWidth="1"/>
    <col min="2" max="2" width="34.875" style="7" customWidth="1"/>
    <col min="3" max="3" width="9.125" style="9" customWidth="1"/>
    <col min="4" max="4" width="10.00390625" style="12" customWidth="1"/>
    <col min="5" max="5" width="14.125" style="2" customWidth="1"/>
    <col min="6" max="6" width="19.00390625" style="2" customWidth="1"/>
    <col min="7" max="16384" width="9.125" style="2" customWidth="1"/>
  </cols>
  <sheetData>
    <row r="2" spans="5:6" ht="18.75">
      <c r="E2" s="17" t="s">
        <v>43</v>
      </c>
      <c r="F2" s="17"/>
    </row>
    <row r="3" spans="5:6" ht="18.75">
      <c r="E3" s="17" t="s">
        <v>44</v>
      </c>
      <c r="F3" s="17"/>
    </row>
    <row r="4" spans="5:6" ht="18.75">
      <c r="E4" s="17" t="s">
        <v>45</v>
      </c>
      <c r="F4" s="17"/>
    </row>
    <row r="5" spans="5:6" ht="18.75">
      <c r="E5" s="17"/>
      <c r="F5" s="17"/>
    </row>
    <row r="6" spans="5:6" ht="18.75">
      <c r="E6" s="17" t="s">
        <v>46</v>
      </c>
      <c r="F6" s="17"/>
    </row>
    <row r="7" spans="5:6" ht="18.75">
      <c r="E7" s="17" t="s">
        <v>47</v>
      </c>
      <c r="F7" s="17"/>
    </row>
    <row r="9" ht="18.75">
      <c r="B9" s="15" t="s">
        <v>42</v>
      </c>
    </row>
    <row r="10" ht="18.75" customHeight="1">
      <c r="B10" s="16" t="s">
        <v>69</v>
      </c>
    </row>
    <row r="11" ht="18.75" customHeight="1">
      <c r="B11" s="16" t="s">
        <v>70</v>
      </c>
    </row>
    <row r="12" ht="18.75" customHeight="1">
      <c r="B12" s="16"/>
    </row>
    <row r="13" ht="47.25">
      <c r="B13" s="14" t="s">
        <v>41</v>
      </c>
    </row>
    <row r="15" spans="1:6" ht="27.75" customHeight="1">
      <c r="A15" s="1" t="s">
        <v>8</v>
      </c>
      <c r="B15" s="6" t="s">
        <v>2</v>
      </c>
      <c r="C15" s="3" t="s">
        <v>0</v>
      </c>
      <c r="D15" s="10" t="s">
        <v>1</v>
      </c>
      <c r="E15" s="3" t="s">
        <v>3</v>
      </c>
      <c r="F15" s="4" t="s">
        <v>4</v>
      </c>
    </row>
    <row r="16" spans="1:6" ht="57" customHeight="1">
      <c r="A16" s="1" t="s">
        <v>9</v>
      </c>
      <c r="B16" s="5" t="s">
        <v>5</v>
      </c>
      <c r="C16" s="8" t="s">
        <v>33</v>
      </c>
      <c r="D16" s="11">
        <v>1</v>
      </c>
      <c r="E16" s="13">
        <v>84047</v>
      </c>
      <c r="F16" s="13">
        <f>E16*D16</f>
        <v>84047</v>
      </c>
    </row>
    <row r="17" spans="1:6" ht="28.5" customHeight="1">
      <c r="A17" s="1" t="s">
        <v>10</v>
      </c>
      <c r="B17" s="6" t="s">
        <v>6</v>
      </c>
      <c r="C17" s="8" t="s">
        <v>33</v>
      </c>
      <c r="D17" s="11">
        <v>4</v>
      </c>
      <c r="E17" s="13">
        <v>42000</v>
      </c>
      <c r="F17" s="13">
        <v>168000</v>
      </c>
    </row>
    <row r="18" spans="1:6" ht="66.75" customHeight="1">
      <c r="A18" s="1" t="s">
        <v>11</v>
      </c>
      <c r="B18" s="6" t="s">
        <v>7</v>
      </c>
      <c r="C18" s="8"/>
      <c r="D18" s="11"/>
      <c r="E18" s="13"/>
      <c r="F18" s="13"/>
    </row>
    <row r="19" spans="1:6" ht="25.5" customHeight="1">
      <c r="A19" s="1" t="s">
        <v>12</v>
      </c>
      <c r="B19" s="6" t="s">
        <v>14</v>
      </c>
      <c r="C19" s="8" t="s">
        <v>33</v>
      </c>
      <c r="D19" s="11">
        <v>4</v>
      </c>
      <c r="E19" s="13">
        <v>28000</v>
      </c>
      <c r="F19" s="13">
        <f>D19*E19</f>
        <v>112000</v>
      </c>
    </row>
    <row r="20" spans="1:6" ht="28.5" customHeight="1">
      <c r="A20" s="1" t="s">
        <v>13</v>
      </c>
      <c r="B20" s="6" t="s">
        <v>68</v>
      </c>
      <c r="C20" s="8" t="s">
        <v>34</v>
      </c>
      <c r="D20" s="11">
        <v>5</v>
      </c>
      <c r="E20" s="13">
        <v>5600</v>
      </c>
      <c r="F20" s="13">
        <f>D20*E20</f>
        <v>28000</v>
      </c>
    </row>
    <row r="21" spans="1:6" ht="24" customHeight="1">
      <c r="A21" s="1" t="s">
        <v>15</v>
      </c>
      <c r="B21" s="6" t="s">
        <v>16</v>
      </c>
      <c r="C21" s="8" t="s">
        <v>35</v>
      </c>
      <c r="D21" s="11">
        <v>2</v>
      </c>
      <c r="E21" s="13">
        <v>56000</v>
      </c>
      <c r="F21" s="13">
        <f>D21*E21</f>
        <v>112000</v>
      </c>
    </row>
    <row r="22" spans="1:6" ht="36.75" customHeight="1">
      <c r="A22" s="1" t="s">
        <v>17</v>
      </c>
      <c r="B22" s="6" t="s">
        <v>18</v>
      </c>
      <c r="C22" s="8" t="s">
        <v>36</v>
      </c>
      <c r="D22" s="11">
        <v>20</v>
      </c>
      <c r="E22" s="13">
        <v>14000</v>
      </c>
      <c r="F22" s="13">
        <f>D22*E22</f>
        <v>280000</v>
      </c>
    </row>
    <row r="23" spans="1:6" ht="19.5" customHeight="1">
      <c r="A23" s="1" t="s">
        <v>19</v>
      </c>
      <c r="B23" s="6" t="s">
        <v>20</v>
      </c>
      <c r="C23" s="8" t="s">
        <v>33</v>
      </c>
      <c r="D23" s="11">
        <v>4</v>
      </c>
      <c r="E23" s="13">
        <v>14000</v>
      </c>
      <c r="F23" s="13">
        <f>D23*E23</f>
        <v>56000</v>
      </c>
    </row>
    <row r="24" spans="1:6" ht="22.5" customHeight="1">
      <c r="A24" s="1" t="s">
        <v>21</v>
      </c>
      <c r="B24" s="6" t="s">
        <v>22</v>
      </c>
      <c r="C24" s="8"/>
      <c r="D24" s="11"/>
      <c r="E24" s="13"/>
      <c r="F24" s="13"/>
    </row>
    <row r="25" spans="1:6" ht="21" customHeight="1">
      <c r="A25" s="1" t="s">
        <v>23</v>
      </c>
      <c r="B25" s="6" t="s">
        <v>24</v>
      </c>
      <c r="C25" s="8" t="s">
        <v>37</v>
      </c>
      <c r="D25" s="11">
        <v>1</v>
      </c>
      <c r="E25" s="13">
        <v>13993.66</v>
      </c>
      <c r="F25" s="13">
        <v>13993.66</v>
      </c>
    </row>
    <row r="26" spans="1:6" ht="23.25" customHeight="1">
      <c r="A26" s="1" t="s">
        <v>25</v>
      </c>
      <c r="B26" s="6" t="s">
        <v>26</v>
      </c>
      <c r="C26" s="8" t="s">
        <v>37</v>
      </c>
      <c r="D26" s="11">
        <v>1</v>
      </c>
      <c r="E26" s="13">
        <v>27999.17</v>
      </c>
      <c r="F26" s="13">
        <f>D26*E26</f>
        <v>27999.17</v>
      </c>
    </row>
    <row r="27" spans="1:6" ht="39" customHeight="1">
      <c r="A27" s="1" t="s">
        <v>27</v>
      </c>
      <c r="B27" s="6" t="s">
        <v>28</v>
      </c>
      <c r="C27" s="8" t="s">
        <v>33</v>
      </c>
      <c r="D27" s="11">
        <v>10</v>
      </c>
      <c r="E27" s="13">
        <v>28000</v>
      </c>
      <c r="F27" s="13">
        <f>D27*E27</f>
        <v>280000</v>
      </c>
    </row>
    <row r="28" spans="1:6" ht="15.75">
      <c r="A28" s="1" t="s">
        <v>30</v>
      </c>
      <c r="B28" s="6" t="s">
        <v>29</v>
      </c>
      <c r="C28" s="8" t="s">
        <v>34</v>
      </c>
      <c r="D28" s="11">
        <v>5</v>
      </c>
      <c r="E28" s="13">
        <v>5600</v>
      </c>
      <c r="F28" s="13">
        <f>D28*E28</f>
        <v>28000</v>
      </c>
    </row>
    <row r="29" spans="1:6" ht="15.75">
      <c r="A29" s="1" t="s">
        <v>31</v>
      </c>
      <c r="B29" s="6" t="s">
        <v>32</v>
      </c>
      <c r="C29" s="8" t="s">
        <v>37</v>
      </c>
      <c r="D29" s="11">
        <v>1</v>
      </c>
      <c r="E29" s="13">
        <v>14000</v>
      </c>
      <c r="F29" s="13">
        <f>D29*E29</f>
        <v>14000</v>
      </c>
    </row>
    <row r="30" spans="1:6" ht="24.75" customHeight="1">
      <c r="A30" s="1"/>
      <c r="B30" s="6" t="s">
        <v>38</v>
      </c>
      <c r="C30" s="8"/>
      <c r="D30" s="11"/>
      <c r="E30" s="13"/>
      <c r="F30" s="13">
        <f>SUM(F16:F29)</f>
        <v>1204039.83</v>
      </c>
    </row>
    <row r="31" spans="1:6" ht="15.75">
      <c r="A31" s="32"/>
      <c r="B31" s="22" t="s">
        <v>39</v>
      </c>
      <c r="C31" s="36"/>
      <c r="D31" s="37"/>
      <c r="E31" s="38"/>
      <c r="F31" s="38">
        <v>216727.17</v>
      </c>
    </row>
    <row r="32" spans="1:6" ht="15.75">
      <c r="A32" s="1"/>
      <c r="B32" s="39" t="s">
        <v>40</v>
      </c>
      <c r="C32" s="40"/>
      <c r="D32" s="41"/>
      <c r="E32" s="42"/>
      <c r="F32" s="43">
        <f>SUM(F30:F31)</f>
        <v>1420767</v>
      </c>
    </row>
    <row r="34" ht="94.5">
      <c r="B34" s="14" t="s">
        <v>65</v>
      </c>
    </row>
    <row r="35" spans="2:4" ht="15.75">
      <c r="B35" s="14"/>
      <c r="C35" s="23"/>
      <c r="D35" s="26"/>
    </row>
    <row r="36" spans="2:6" ht="36" customHeight="1">
      <c r="B36" s="19" t="s">
        <v>48</v>
      </c>
      <c r="C36" s="33" t="s">
        <v>51</v>
      </c>
      <c r="D36" s="27" t="s">
        <v>58</v>
      </c>
      <c r="E36" s="27" t="s">
        <v>55</v>
      </c>
      <c r="F36" s="3" t="s">
        <v>59</v>
      </c>
    </row>
    <row r="37" spans="2:6" ht="21.75" customHeight="1">
      <c r="B37" s="20" t="s">
        <v>49</v>
      </c>
      <c r="C37" s="24" t="s">
        <v>60</v>
      </c>
      <c r="D37" s="30">
        <v>44800</v>
      </c>
      <c r="E37" s="10">
        <v>9</v>
      </c>
      <c r="F37" s="29">
        <f>D37*E37</f>
        <v>403200</v>
      </c>
    </row>
    <row r="38" spans="2:6" ht="30.75" customHeight="1">
      <c r="B38" s="21"/>
      <c r="C38" s="25" t="s">
        <v>61</v>
      </c>
      <c r="D38" s="31">
        <v>44800</v>
      </c>
      <c r="E38" s="28">
        <v>11</v>
      </c>
      <c r="F38" s="29">
        <f>D38*E38</f>
        <v>492800</v>
      </c>
    </row>
    <row r="39" spans="2:6" ht="36.75" customHeight="1">
      <c r="B39" s="22"/>
      <c r="C39" s="6" t="s">
        <v>62</v>
      </c>
      <c r="D39" s="31">
        <v>252000</v>
      </c>
      <c r="E39" s="28">
        <v>3</v>
      </c>
      <c r="F39" s="29">
        <f>D39*E39</f>
        <v>756000</v>
      </c>
    </row>
    <row r="40" spans="2:6" ht="37.5" customHeight="1">
      <c r="B40" s="20" t="s">
        <v>50</v>
      </c>
      <c r="C40" s="6" t="s">
        <v>57</v>
      </c>
      <c r="D40" s="31">
        <v>56000</v>
      </c>
      <c r="E40" s="28">
        <v>4</v>
      </c>
      <c r="F40" s="29">
        <f>D40*E40</f>
        <v>224000</v>
      </c>
    </row>
    <row r="41" spans="2:6" ht="31.5">
      <c r="B41" s="22"/>
      <c r="C41" s="6" t="s">
        <v>63</v>
      </c>
      <c r="D41" s="31">
        <v>137200</v>
      </c>
      <c r="E41" s="28">
        <v>4</v>
      </c>
      <c r="F41" s="29">
        <f>D41*E41</f>
        <v>548800</v>
      </c>
    </row>
    <row r="42" spans="2:6" ht="15.75">
      <c r="B42" s="7" t="s">
        <v>38</v>
      </c>
      <c r="F42" s="34">
        <f>SUM(F37:F41)</f>
        <v>2424800</v>
      </c>
    </row>
    <row r="43" spans="2:6" ht="15.75">
      <c r="B43" s="7" t="s">
        <v>39</v>
      </c>
      <c r="F43" s="34">
        <v>436464</v>
      </c>
    </row>
    <row r="44" spans="2:6" ht="15.75">
      <c r="B44" s="14" t="s">
        <v>40</v>
      </c>
      <c r="F44" s="35">
        <f>SUM(F42:F43)</f>
        <v>2861264</v>
      </c>
    </row>
    <row r="46" spans="2:6" ht="31.5">
      <c r="B46" s="19" t="s">
        <v>64</v>
      </c>
      <c r="C46" s="33" t="s">
        <v>51</v>
      </c>
      <c r="D46" s="27" t="s">
        <v>58</v>
      </c>
      <c r="E46" s="27" t="s">
        <v>55</v>
      </c>
      <c r="F46" s="6" t="s">
        <v>59</v>
      </c>
    </row>
    <row r="47" spans="2:6" ht="15.75">
      <c r="B47" s="20" t="s">
        <v>49</v>
      </c>
      <c r="C47" s="24" t="s">
        <v>52</v>
      </c>
      <c r="D47" s="30">
        <v>140000</v>
      </c>
      <c r="E47" s="10">
        <v>4</v>
      </c>
      <c r="F47" s="29">
        <f>D47*E47</f>
        <v>560000</v>
      </c>
    </row>
    <row r="48" spans="2:6" ht="31.5">
      <c r="B48" s="21"/>
      <c r="C48" s="25" t="s">
        <v>53</v>
      </c>
      <c r="D48" s="31">
        <v>44800</v>
      </c>
      <c r="E48" s="28">
        <v>8</v>
      </c>
      <c r="F48" s="29">
        <f>D48*E48</f>
        <v>358400</v>
      </c>
    </row>
    <row r="49" spans="2:6" ht="31.5">
      <c r="B49" s="22"/>
      <c r="C49" s="6" t="s">
        <v>54</v>
      </c>
      <c r="D49" s="31">
        <v>44800</v>
      </c>
      <c r="E49" s="28">
        <v>8</v>
      </c>
      <c r="F49" s="29">
        <f>D49*E49</f>
        <v>358400</v>
      </c>
    </row>
    <row r="50" spans="2:6" ht="15.75">
      <c r="B50" s="20" t="s">
        <v>50</v>
      </c>
      <c r="C50" s="3" t="s">
        <v>56</v>
      </c>
      <c r="D50" s="31">
        <v>89600</v>
      </c>
      <c r="E50" s="28">
        <v>5</v>
      </c>
      <c r="F50" s="29">
        <f>D50*E50</f>
        <v>448000</v>
      </c>
    </row>
    <row r="51" spans="2:6" ht="31.5">
      <c r="B51" s="22"/>
      <c r="C51" s="6" t="s">
        <v>57</v>
      </c>
      <c r="D51" s="31">
        <v>56000</v>
      </c>
      <c r="E51" s="28">
        <v>5</v>
      </c>
      <c r="F51" s="29">
        <f>D51*E51</f>
        <v>280000</v>
      </c>
    </row>
    <row r="52" spans="2:6" ht="15.75">
      <c r="B52" s="7" t="s">
        <v>38</v>
      </c>
      <c r="F52" s="34">
        <f>SUM(F47:F51)</f>
        <v>2004800</v>
      </c>
    </row>
    <row r="53" spans="2:6" ht="15.75">
      <c r="B53" s="7" t="s">
        <v>39</v>
      </c>
      <c r="F53" s="34">
        <v>360864</v>
      </c>
    </row>
    <row r="54" spans="2:6" ht="15.75">
      <c r="B54" s="14" t="s">
        <v>40</v>
      </c>
      <c r="F54" s="35">
        <f>SUM(F52:F53)</f>
        <v>2365664</v>
      </c>
    </row>
    <row r="59" spans="2:6" ht="31.5">
      <c r="B59" s="19" t="s">
        <v>66</v>
      </c>
      <c r="C59" s="33" t="s">
        <v>51</v>
      </c>
      <c r="D59" s="27" t="s">
        <v>58</v>
      </c>
      <c r="E59" s="27" t="s">
        <v>55</v>
      </c>
      <c r="F59" s="6" t="s">
        <v>59</v>
      </c>
    </row>
    <row r="60" spans="2:6" ht="15.75">
      <c r="B60" s="20" t="s">
        <v>49</v>
      </c>
      <c r="C60" s="24" t="s">
        <v>60</v>
      </c>
      <c r="D60" s="30">
        <v>22400</v>
      </c>
      <c r="E60" s="10">
        <v>11</v>
      </c>
      <c r="F60" s="29">
        <f>D60*E60</f>
        <v>246400</v>
      </c>
    </row>
    <row r="61" spans="2:6" ht="31.5">
      <c r="B61" s="21"/>
      <c r="C61" s="25" t="s">
        <v>61</v>
      </c>
      <c r="D61" s="31">
        <v>22400</v>
      </c>
      <c r="E61" s="28">
        <v>11</v>
      </c>
      <c r="F61" s="29">
        <f>D61*E61</f>
        <v>246400</v>
      </c>
    </row>
    <row r="62" spans="2:6" ht="31.5">
      <c r="B62" s="22"/>
      <c r="C62" s="6" t="s">
        <v>62</v>
      </c>
      <c r="D62" s="31">
        <v>126000</v>
      </c>
      <c r="E62" s="28">
        <v>7</v>
      </c>
      <c r="F62" s="29">
        <f>D62*E62</f>
        <v>882000</v>
      </c>
    </row>
    <row r="63" spans="2:6" ht="31.5">
      <c r="B63" s="20" t="s">
        <v>50</v>
      </c>
      <c r="C63" s="6" t="s">
        <v>57</v>
      </c>
      <c r="D63" s="31">
        <v>28000</v>
      </c>
      <c r="E63" s="28">
        <v>4</v>
      </c>
      <c r="F63" s="29">
        <f>D63*E63</f>
        <v>112000</v>
      </c>
    </row>
    <row r="64" spans="2:6" ht="31.5">
      <c r="B64" s="22"/>
      <c r="C64" s="6" t="s">
        <v>63</v>
      </c>
      <c r="D64" s="31">
        <v>68600</v>
      </c>
      <c r="E64" s="28">
        <v>4</v>
      </c>
      <c r="F64" s="29">
        <f>D64*E64</f>
        <v>274400</v>
      </c>
    </row>
    <row r="65" spans="2:6" ht="15.75">
      <c r="B65" s="7" t="s">
        <v>38</v>
      </c>
      <c r="F65" s="34">
        <f>SUM(F60:F64)</f>
        <v>1761200</v>
      </c>
    </row>
    <row r="66" spans="2:6" ht="15.75">
      <c r="B66" s="7" t="s">
        <v>39</v>
      </c>
      <c r="F66" s="34">
        <f>F65*18/100</f>
        <v>317016</v>
      </c>
    </row>
    <row r="67" spans="2:6" ht="15.75">
      <c r="B67" s="14" t="s">
        <v>40</v>
      </c>
      <c r="F67" s="35">
        <f>SUM(F65:F66)</f>
        <v>2078216</v>
      </c>
    </row>
    <row r="69" spans="2:6" ht="31.5">
      <c r="B69" s="19" t="s">
        <v>67</v>
      </c>
      <c r="C69" s="33" t="s">
        <v>51</v>
      </c>
      <c r="D69" s="27" t="s">
        <v>58</v>
      </c>
      <c r="E69" s="27" t="s">
        <v>55</v>
      </c>
      <c r="F69" s="6" t="s">
        <v>59</v>
      </c>
    </row>
    <row r="70" spans="2:6" ht="15.75">
      <c r="B70" s="20" t="s">
        <v>49</v>
      </c>
      <c r="C70" s="24" t="s">
        <v>52</v>
      </c>
      <c r="D70" s="30">
        <v>70000</v>
      </c>
      <c r="E70" s="10">
        <v>6</v>
      </c>
      <c r="F70" s="29">
        <f aca="true" t="shared" si="0" ref="F70:F75">D70*E70</f>
        <v>420000</v>
      </c>
    </row>
    <row r="71" spans="2:6" ht="20.25" customHeight="1">
      <c r="B71" s="21"/>
      <c r="C71" s="24" t="s">
        <v>60</v>
      </c>
      <c r="D71" s="31">
        <v>22400</v>
      </c>
      <c r="E71" s="28">
        <v>6</v>
      </c>
      <c r="F71" s="29">
        <f t="shared" si="0"/>
        <v>134400</v>
      </c>
    </row>
    <row r="72" spans="2:6" ht="31.5">
      <c r="B72" s="21"/>
      <c r="C72" s="25" t="s">
        <v>53</v>
      </c>
      <c r="D72" s="31">
        <v>22400</v>
      </c>
      <c r="E72" s="28">
        <v>6</v>
      </c>
      <c r="F72" s="29">
        <f t="shared" si="0"/>
        <v>134400</v>
      </c>
    </row>
    <row r="73" spans="2:6" ht="31.5">
      <c r="B73" s="22"/>
      <c r="C73" s="6" t="s">
        <v>54</v>
      </c>
      <c r="D73" s="31">
        <v>22400</v>
      </c>
      <c r="E73" s="28">
        <v>6</v>
      </c>
      <c r="F73" s="29">
        <f t="shared" si="0"/>
        <v>134400</v>
      </c>
    </row>
    <row r="74" spans="2:6" ht="15.75">
      <c r="B74" s="20" t="s">
        <v>50</v>
      </c>
      <c r="C74" s="3" t="s">
        <v>56</v>
      </c>
      <c r="D74" s="31">
        <v>44800</v>
      </c>
      <c r="E74" s="28">
        <v>3</v>
      </c>
      <c r="F74" s="29">
        <f t="shared" si="0"/>
        <v>134400</v>
      </c>
    </row>
    <row r="75" spans="2:6" ht="31.5">
      <c r="B75" s="22"/>
      <c r="C75" s="6" t="s">
        <v>57</v>
      </c>
      <c r="D75" s="31">
        <v>28000</v>
      </c>
      <c r="E75" s="28">
        <v>3</v>
      </c>
      <c r="F75" s="29">
        <f t="shared" si="0"/>
        <v>84000</v>
      </c>
    </row>
    <row r="76" spans="2:6" ht="15.75">
      <c r="B76" s="7" t="s">
        <v>38</v>
      </c>
      <c r="F76" s="34">
        <f>SUM(F70:F75)</f>
        <v>1041600</v>
      </c>
    </row>
    <row r="77" spans="2:6" ht="15.75">
      <c r="B77" s="7" t="s">
        <v>39</v>
      </c>
      <c r="F77" s="34">
        <f>F76*18/100</f>
        <v>187488</v>
      </c>
    </row>
    <row r="78" spans="2:6" ht="15.75">
      <c r="B78" s="14" t="s">
        <v>40</v>
      </c>
      <c r="F78" s="35">
        <f>SUM(F76:F77)</f>
        <v>1229088</v>
      </c>
    </row>
    <row r="80" spans="2:6" ht="79.5">
      <c r="B80" s="18" t="s">
        <v>71</v>
      </c>
      <c r="F80" s="44">
        <f>F78+F67+F54+F44+F32</f>
        <v>9954999</v>
      </c>
    </row>
  </sheetData>
  <printOptions/>
  <pageMargins left="0.51" right="0.4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uspenskayaao</dc:creator>
  <cp:keywords/>
  <dc:description/>
  <cp:lastModifiedBy>uspenskayaao</cp:lastModifiedBy>
  <cp:lastPrinted>2011-05-30T07:47:44Z</cp:lastPrinted>
  <dcterms:created xsi:type="dcterms:W3CDTF">2011-05-23T04:27:01Z</dcterms:created>
  <dcterms:modified xsi:type="dcterms:W3CDTF">2011-05-30T07:51:07Z</dcterms:modified>
  <cp:category/>
  <cp:version/>
  <cp:contentType/>
  <cp:contentStatus/>
</cp:coreProperties>
</file>